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5_ PEINTURE INTERIEURE- REVETEMENT DECORATIF\"/>
    </mc:Choice>
  </mc:AlternateContent>
  <xr:revisionPtr revIDLastSave="0" documentId="13_ncr:1_{D2390D67-6819-4F95-BCA8-69BF6834350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16" r:id="rId1"/>
    <sheet name="RECAP" sheetId="17" r:id="rId2"/>
  </sheets>
  <definedNames>
    <definedName name="_xlnm.Print_Titles" localSheetId="0">'DPGF '!$1:$3</definedName>
    <definedName name="_xlnm.Print_Area" localSheetId="0">'DPGF '!$A$1:$F$85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6" l="1"/>
  <c r="F22" i="16"/>
  <c r="F18" i="16"/>
  <c r="F16" i="16"/>
  <c r="F7" i="16"/>
  <c r="F9" i="16" s="1"/>
  <c r="E9" i="17" s="1"/>
  <c r="F67" i="16"/>
  <c r="F68" i="16" s="1"/>
  <c r="E17" i="17" s="1"/>
  <c r="F63" i="16"/>
  <c r="F64" i="16" s="1"/>
  <c r="F47" i="16"/>
  <c r="C17" i="17"/>
  <c r="C15" i="17"/>
  <c r="C13" i="17"/>
  <c r="C11" i="17"/>
  <c r="C9" i="17"/>
  <c r="C58" i="16"/>
  <c r="C57" i="16"/>
  <c r="D36" i="16"/>
  <c r="F36" i="16" s="1"/>
  <c r="D28" i="16"/>
  <c r="F28" i="16" s="1"/>
  <c r="D30" i="16"/>
  <c r="F30" i="16" s="1"/>
  <c r="D14" i="16" l="1"/>
  <c r="F14" i="16" s="1"/>
  <c r="D20" i="16" l="1"/>
  <c r="F20" i="16" s="1"/>
  <c r="C52" i="16"/>
  <c r="C51" i="16"/>
  <c r="C50" i="16"/>
  <c r="C44" i="16"/>
  <c r="C43" i="16"/>
  <c r="C42" i="16"/>
  <c r="C41" i="16"/>
  <c r="D34" i="16"/>
  <c r="F34" i="16" s="1"/>
  <c r="F38" i="16" s="1"/>
  <c r="D56" i="16"/>
  <c r="F56" i="16" s="1"/>
  <c r="D40" i="16" l="1"/>
  <c r="F40" i="16" s="1"/>
  <c r="F45" i="16" s="1"/>
  <c r="D49" i="16"/>
  <c r="F49" i="16" s="1"/>
  <c r="F59" i="16" l="1"/>
  <c r="F53" i="16"/>
  <c r="E11" i="17" s="1"/>
  <c r="E15" i="17"/>
  <c r="E13" i="17"/>
  <c r="E20" i="17" l="1"/>
  <c r="E22" i="17" s="1"/>
  <c r="E24" i="17" s="1"/>
</calcChain>
</file>

<file path=xl/sharedStrings.xml><?xml version="1.0" encoding="utf-8"?>
<sst xmlns="http://schemas.openxmlformats.org/spreadsheetml/2006/main" count="98" uniqueCount="77">
  <si>
    <t>Désignation des ouvrages</t>
  </si>
  <si>
    <t>Unités</t>
  </si>
  <si>
    <t>Quantités</t>
  </si>
  <si>
    <t>prix unit.</t>
  </si>
  <si>
    <t>prix total  HT</t>
  </si>
  <si>
    <t>CADRE DE DECOMPOSITION DU  PRIX  GLOBALE ET FORFAITAIRE</t>
  </si>
  <si>
    <t xml:space="preserve">TRAVAUX PREPARATOIRES </t>
  </si>
  <si>
    <t xml:space="preserve">Poste installation de chantier </t>
  </si>
  <si>
    <t xml:space="preserve">ENS </t>
  </si>
  <si>
    <t>inclus</t>
  </si>
  <si>
    <t>Poste hygiène et sécurité</t>
  </si>
  <si>
    <t>Total pos 1</t>
  </si>
  <si>
    <t>m2</t>
  </si>
  <si>
    <t>Total pos 3</t>
  </si>
  <si>
    <t>Total pos 4</t>
  </si>
  <si>
    <t xml:space="preserve">ENSEMBLE  CLOISON VITREE dim. 530/12/410 cm </t>
  </si>
  <si>
    <t xml:space="preserve">PLINTHE BOIS </t>
  </si>
  <si>
    <t xml:space="preserve">BLOC PORTE CF 1/2h _ Local VMC sous-sol </t>
  </si>
  <si>
    <t xml:space="preserve">PEINTURE SUR PLAFOND </t>
  </si>
  <si>
    <t xml:space="preserve">TRAVAUX  DE PEINTURE </t>
  </si>
  <si>
    <t>Plafond  à caisson bois  salle d'audience 114</t>
  </si>
  <si>
    <t>Plafond  à caisson bois  salle d'audience 115</t>
  </si>
  <si>
    <t>PEINTURE SUR MURS</t>
  </si>
  <si>
    <t>2,1,1</t>
  </si>
  <si>
    <t>2,1,2</t>
  </si>
  <si>
    <t>2,1,3</t>
  </si>
  <si>
    <t>Lambris  traditionnel à montant salle d'audience 114</t>
  </si>
  <si>
    <t>Lambris  traditionnel à montant salle d'audience 115</t>
  </si>
  <si>
    <t>2,2,1</t>
  </si>
  <si>
    <t>2,2,2</t>
  </si>
  <si>
    <t xml:space="preserve">Plafond  vouté -hall d'entrée enduit plâtre </t>
  </si>
  <si>
    <t xml:space="preserve">PEINTURE SUR OUVRAGES BOIS </t>
  </si>
  <si>
    <t>Total pos 2,3</t>
  </si>
  <si>
    <t>Total pos 2,2</t>
  </si>
  <si>
    <t>Total pos 2,1</t>
  </si>
  <si>
    <t xml:space="preserve">REVETEMENT MURAL ACOUSTIQUE </t>
  </si>
  <si>
    <t xml:space="preserve">NETTOYAGE DE FINITION </t>
  </si>
  <si>
    <t>2,1,4</t>
  </si>
  <si>
    <t xml:space="preserve">forf </t>
  </si>
  <si>
    <t xml:space="preserve">surface  nominale </t>
  </si>
  <si>
    <t xml:space="preserve">Plafond à épiderme cartonné </t>
  </si>
  <si>
    <t xml:space="preserve">PEINTURE MOBILIER FIXE </t>
  </si>
  <si>
    <t xml:space="preserve">salle d'audience 114 </t>
  </si>
  <si>
    <t>salle d'audience 115</t>
  </si>
  <si>
    <t>2,2,3</t>
  </si>
  <si>
    <t xml:space="preserve"> Sur parement pierre  </t>
  </si>
  <si>
    <t xml:space="preserve">BLOC PORTE </t>
  </si>
  <si>
    <t xml:space="preserve">corps de chauffe </t>
  </si>
  <si>
    <t xml:space="preserve">conduite </t>
  </si>
  <si>
    <t xml:space="preserve">ferronerie </t>
  </si>
  <si>
    <t>PEINTURE  SUR OUVRAGES METALLIQUE S</t>
  </si>
  <si>
    <t xml:space="preserve">LOT 05 PEINTURE INTERIEURE ET REVETEMENTS  MURAUX </t>
  </si>
  <si>
    <t xml:space="preserve">sur  support ancien </t>
  </si>
  <si>
    <t xml:space="preserve">  murs du hall d'entrée </t>
  </si>
  <si>
    <t>a</t>
  </si>
  <si>
    <t>b</t>
  </si>
  <si>
    <t xml:space="preserve">FOFAITISATION DE L’OFFRE </t>
  </si>
  <si>
    <t>ft</t>
  </si>
  <si>
    <t>Total pos 5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</si>
  <si>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</si>
  <si>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</si>
  <si>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</si>
  <si>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</si>
  <si>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</si>
  <si>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</si>
  <si>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</si>
  <si>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</si>
  <si>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</si>
  <si>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</si>
  <si>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</si>
  <si>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</si>
  <si>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</si>
  <si>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</si>
  <si>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 xml:space="preserve">LOT 05 PEINTURE INTERIEURE et REVETEMENTS MURAUX </t>
  </si>
  <si>
    <t>Total pos 2</t>
  </si>
  <si>
    <t>2,1,5</t>
  </si>
  <si>
    <t xml:space="preserve">Corniche  enduit plâtre  en sous- face salle d'audience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</si>
</sst>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  <numFmt numFmtId="175" formatCode="_-* #,##0.00\ &quot;€&quot;_-;\-* #,##0.00\ &quot;€&quot;_-;_-* &quot;-&quot;??\ &quot;€&quot;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4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5" fillId="0" borderId="0"/>
    <xf numFmtId="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0" fillId="0" borderId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127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69" fontId="13" fillId="0" borderId="0" xfId="1" applyNumberFormat="1" applyFont="1" applyAlignment="1">
      <alignment horizontal="right" vertical="center"/>
    </xf>
    <xf numFmtId="44" fontId="13" fillId="0" borderId="2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1" fontId="14" fillId="0" borderId="7" xfId="0" applyNumberFormat="1" applyFont="1" applyBorder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  <xf numFmtId="165" fontId="16" fillId="0" borderId="7" xfId="1" applyNumberFormat="1" applyFont="1" applyBorder="1" applyAlignment="1">
      <alignment horizontal="center" vertical="center" wrapText="1"/>
    </xf>
    <xf numFmtId="169" fontId="16" fillId="0" borderId="8" xfId="1" applyNumberFormat="1" applyFont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165" fontId="13" fillId="0" borderId="2" xfId="1" applyNumberFormat="1" applyFont="1" applyFill="1" applyBorder="1" applyAlignment="1">
      <alignment horizontal="right" vertical="center"/>
    </xf>
    <xf numFmtId="169" fontId="1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justify" wrapText="1"/>
    </xf>
    <xf numFmtId="0" fontId="21" fillId="0" borderId="6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44" fontId="3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17" fillId="0" borderId="0" xfId="0" applyFont="1" applyAlignment="1">
      <alignment wrapText="1"/>
    </xf>
    <xf numFmtId="0" fontId="20" fillId="0" borderId="1" xfId="0" applyFont="1" applyBorder="1" applyAlignment="1">
      <alignment horizontal="left" vertical="center"/>
    </xf>
    <xf numFmtId="169" fontId="4" fillId="0" borderId="2" xfId="0" applyNumberFormat="1" applyFont="1" applyBorder="1" applyAlignment="1">
      <alignment horizontal="right" vertical="center"/>
    </xf>
    <xf numFmtId="0" fontId="25" fillId="0" borderId="1" xfId="0" applyFont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169" fontId="13" fillId="0" borderId="1" xfId="1" applyNumberFormat="1" applyFont="1" applyBorder="1" applyAlignment="1">
      <alignment horizontal="right" vertical="center"/>
    </xf>
    <xf numFmtId="0" fontId="14" fillId="0" borderId="3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44" fontId="1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justify" wrapText="1"/>
    </xf>
    <xf numFmtId="0" fontId="4" fillId="0" borderId="0" xfId="0" applyFont="1" applyAlignment="1">
      <alignment horizontal="justify" vertical="justify" wrapText="1"/>
    </xf>
    <xf numFmtId="169" fontId="13" fillId="0" borderId="2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 wrapText="1"/>
    </xf>
    <xf numFmtId="1" fontId="28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right" vertical="center" wrapText="1"/>
    </xf>
    <xf numFmtId="0" fontId="27" fillId="0" borderId="1" xfId="0" applyFont="1" applyBorder="1" applyAlignment="1">
      <alignment horizontal="right" vertical="center" wrapText="1"/>
    </xf>
    <xf numFmtId="169" fontId="2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justify" wrapText="1"/>
    </xf>
    <xf numFmtId="169" fontId="23" fillId="0" borderId="9" xfId="0" applyNumberFormat="1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17" fillId="0" borderId="1" xfId="0" applyFont="1" applyBorder="1"/>
    <xf numFmtId="0" fontId="29" fillId="0" borderId="0" xfId="0" applyFont="1" applyAlignment="1">
      <alignment horizontal="center" vertical="justify"/>
    </xf>
    <xf numFmtId="0" fontId="22" fillId="0" borderId="0" xfId="25" applyFont="1" applyAlignment="1" applyProtection="1">
      <alignment vertical="center"/>
      <protection locked="0"/>
    </xf>
    <xf numFmtId="0" fontId="22" fillId="0" borderId="0" xfId="25" applyFont="1" applyAlignment="1" applyProtection="1">
      <alignment horizontal="centerContinuous" vertical="center"/>
      <protection locked="0"/>
    </xf>
    <xf numFmtId="171" fontId="22" fillId="0" borderId="0" xfId="25" applyNumberFormat="1" applyFont="1" applyAlignment="1" applyProtection="1">
      <alignment horizontal="centerContinuous" vertical="center"/>
      <protection locked="0"/>
    </xf>
    <xf numFmtId="0" fontId="31" fillId="0" borderId="0" xfId="25" applyFont="1" applyAlignment="1" applyProtection="1">
      <alignment horizontal="center" vertical="center"/>
      <protection locked="0"/>
    </xf>
    <xf numFmtId="0" fontId="32" fillId="0" borderId="0" xfId="0" applyFont="1" applyAlignment="1">
      <alignment horizontal="left" vertical="center"/>
    </xf>
    <xf numFmtId="44" fontId="33" fillId="0" borderId="0" xfId="21" applyFont="1" applyAlignment="1">
      <alignment vertical="center"/>
    </xf>
    <xf numFmtId="172" fontId="33" fillId="0" borderId="0" xfId="25" applyNumberFormat="1" applyFont="1" applyAlignment="1">
      <alignment vertical="center"/>
    </xf>
    <xf numFmtId="0" fontId="33" fillId="0" borderId="0" xfId="25" applyFont="1" applyAlignment="1">
      <alignment vertical="center"/>
    </xf>
    <xf numFmtId="0" fontId="31" fillId="0" borderId="0" xfId="25" applyFont="1" applyAlignment="1">
      <alignment horizontal="center" vertical="center"/>
    </xf>
    <xf numFmtId="0" fontId="32" fillId="0" borderId="0" xfId="0" applyFont="1" applyAlignment="1">
      <alignment horizontal="right" vertical="center"/>
    </xf>
    <xf numFmtId="172" fontId="33" fillId="0" borderId="0" xfId="17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2" fillId="0" borderId="0" xfId="25" applyFont="1" applyAlignment="1">
      <alignment horizontal="left" vertical="center"/>
    </xf>
    <xf numFmtId="0" fontId="32" fillId="0" borderId="0" xfId="25" applyFont="1" applyAlignment="1">
      <alignment horizontal="center" vertical="center"/>
    </xf>
    <xf numFmtId="0" fontId="33" fillId="0" borderId="0" xfId="25" applyFont="1" applyAlignment="1">
      <alignment horizontal="left" vertical="center"/>
    </xf>
    <xf numFmtId="0" fontId="22" fillId="0" borderId="0" xfId="25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25" applyFont="1" applyAlignment="1">
      <alignment horizontal="right" vertical="center"/>
    </xf>
    <xf numFmtId="0" fontId="32" fillId="0" borderId="0" xfId="25" applyFont="1" applyAlignment="1">
      <alignment vertical="center"/>
    </xf>
    <xf numFmtId="11" fontId="22" fillId="0" borderId="0" xfId="25" applyNumberFormat="1" applyFont="1" applyAlignment="1">
      <alignment vertical="center"/>
    </xf>
    <xf numFmtId="0" fontId="3" fillId="0" borderId="0" xfId="25" applyFont="1" applyAlignment="1">
      <alignment horizontal="left" vertical="center"/>
    </xf>
    <xf numFmtId="0" fontId="3" fillId="0" borderId="0" xfId="25" applyFont="1" applyAlignment="1">
      <alignment vertical="center"/>
    </xf>
    <xf numFmtId="0" fontId="3" fillId="0" borderId="0" xfId="25" applyFont="1" applyAlignment="1" applyProtection="1">
      <alignment vertical="center"/>
      <protection locked="0"/>
    </xf>
    <xf numFmtId="171" fontId="3" fillId="0" borderId="0" xfId="25" applyNumberFormat="1" applyFont="1" applyAlignment="1" applyProtection="1">
      <alignment horizontal="center" vertical="center"/>
      <protection locked="0"/>
    </xf>
    <xf numFmtId="0" fontId="34" fillId="0" borderId="0" xfId="25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35" fillId="0" borderId="0" xfId="21" applyFont="1" applyBorder="1" applyAlignment="1">
      <alignment vertical="center"/>
    </xf>
    <xf numFmtId="4" fontId="35" fillId="0" borderId="0" xfId="17" applyNumberFormat="1" applyFont="1" applyBorder="1" applyAlignment="1">
      <alignment horizontal="center" vertical="center"/>
    </xf>
    <xf numFmtId="0" fontId="35" fillId="0" borderId="0" xfId="25" applyFont="1" applyAlignment="1" applyProtection="1">
      <alignment vertical="center"/>
      <protection locked="0"/>
    </xf>
    <xf numFmtId="0" fontId="5" fillId="0" borderId="0" xfId="25" applyFont="1" applyAlignment="1" applyProtection="1">
      <alignment horizontal="center" vertical="center"/>
      <protection locked="0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44" fontId="22" fillId="0" borderId="0" xfId="21" applyFont="1" applyBorder="1" applyAlignment="1">
      <alignment vertical="center"/>
    </xf>
    <xf numFmtId="0" fontId="37" fillId="2" borderId="0" xfId="25" applyFont="1" applyFill="1" applyAlignment="1" applyProtection="1">
      <alignment vertical="center"/>
      <protection locked="0"/>
    </xf>
    <xf numFmtId="0" fontId="38" fillId="2" borderId="0" xfId="25" applyFont="1" applyFill="1" applyAlignment="1" applyProtection="1">
      <alignment vertical="center"/>
      <protection locked="0"/>
    </xf>
    <xf numFmtId="0" fontId="38" fillId="2" borderId="0" xfId="25" applyFont="1" applyFill="1" applyAlignment="1">
      <alignment horizontal="right" vertical="center"/>
    </xf>
    <xf numFmtId="0" fontId="39" fillId="2" borderId="0" xfId="0" applyFont="1" applyFill="1" applyAlignment="1">
      <alignment horizontal="left" vertical="center"/>
    </xf>
    <xf numFmtId="0" fontId="39" fillId="2" borderId="0" xfId="25" applyFont="1" applyFill="1" applyAlignment="1">
      <alignment horizontal="right" vertical="center"/>
    </xf>
    <xf numFmtId="0" fontId="39" fillId="2" borderId="0" xfId="25" applyFont="1" applyFill="1" applyAlignment="1">
      <alignment vertical="center"/>
    </xf>
    <xf numFmtId="0" fontId="17" fillId="0" borderId="0" xfId="0" applyFont="1"/>
    <xf numFmtId="0" fontId="18" fillId="2" borderId="0" xfId="0" applyFont="1" applyFill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36" fillId="2" borderId="0" xfId="25" applyFont="1" applyFill="1" applyAlignment="1" applyProtection="1">
      <alignment horizontal="center" vertical="center"/>
      <protection locked="0"/>
    </xf>
    <xf numFmtId="0" fontId="36" fillId="2" borderId="0" xfId="25" applyFont="1" applyFill="1" applyAlignment="1">
      <alignment horizontal="center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165" fontId="13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</cellXfs>
  <cellStyles count="3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 2" xfId="18" xr:uid="{FC55280C-79DA-4890-8D87-CB2F107D0C9B}"/>
    <cellStyle name="Monétaire 2 2" xfId="21" xr:uid="{A950CB4D-76DE-4CE4-A2A6-CE61CAC5CB33}"/>
    <cellStyle name="Monétaire 2 2 2" xfId="29" xr:uid="{5B738670-41B0-4DF4-9FCB-ACEAE27E774E}"/>
    <cellStyle name="Monétaire 2 3" xfId="26" xr:uid="{FB4710F9-8169-4B6A-AFDE-BFA508133E0F}"/>
    <cellStyle name="Monétaire 3" xfId="19" xr:uid="{11072B05-5F81-4913-8E28-E18DD26E0EC6}"/>
    <cellStyle name="Monétaire 3 2" xfId="22" xr:uid="{D6AF73F0-E310-4877-B41F-9B83724E946C}"/>
    <cellStyle name="Monétaire 3 2 2" xfId="30" xr:uid="{E8B87A71-2D50-4C12-9943-BFF6D93EDD5D}"/>
    <cellStyle name="Monétaire 3 3" xfId="27" xr:uid="{4CA9B162-A38E-457C-B3EE-D540D8F2A116}"/>
    <cellStyle name="Monétaire 4" xfId="20" xr:uid="{2FE41C62-6AFC-4AC4-97F8-BC3ABDEC37C6}"/>
    <cellStyle name="Monétaire 4 2" xfId="23" xr:uid="{535FB702-D9CA-4EEE-BF09-8E9C836237A9}"/>
    <cellStyle name="Monétaire 4 2 2" xfId="31" xr:uid="{51B9DF3D-DBEB-4C3C-88C4-831443DD7D11}"/>
    <cellStyle name="Monétaire 4 3" xfId="28" xr:uid="{A9300A4B-34B6-4E31-9DE1-96D98CF9AF0E}"/>
    <cellStyle name="Monétaire 5" xfId="24" xr:uid="{FF273B68-1736-402F-854F-5A5E89189631}"/>
    <cellStyle name="Monétaire 5 2" xfId="32" xr:uid="{5EC8AE5D-3AAF-408A-990A-267CBEA8A251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5" xr:uid="{5540A1F5-0194-4FF6-A790-8CC4BD0A88B3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0285-AD71-43AE-BDE4-B892110E7393}">
  <dimension ref="A1:I110"/>
  <sheetViews>
    <sheetView view="pageLayout" topLeftCell="A15" zoomScaleNormal="100" zoomScaleSheetLayoutView="100" workbookViewId="0">
      <selection activeCell="B25" sqref="B25"/>
    </sheetView>
  </sheetViews>
  <sheetFormatPr baseColWidth="10" defaultRowHeight="11.25"/>
  <cols>
    <col min="1" max="1" width="4.7109375" style="49" customWidth="1"/>
    <col min="2" max="2" width="47.5703125" style="4" customWidth="1"/>
    <col min="3" max="3" width="6.140625" style="10" customWidth="1"/>
    <col min="4" max="4" width="8.7109375" style="13" bestFit="1" customWidth="1"/>
    <col min="5" max="5" width="9" style="6" customWidth="1"/>
    <col min="6" max="6" width="13.42578125" style="11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s="1" customFormat="1" ht="21" customHeight="1">
      <c r="A1" s="110" t="s">
        <v>51</v>
      </c>
      <c r="B1" s="110"/>
      <c r="C1" s="110"/>
      <c r="D1" s="110"/>
      <c r="E1" s="110"/>
      <c r="F1" s="110"/>
      <c r="G1" s="8"/>
      <c r="H1" s="8"/>
      <c r="I1" s="9"/>
    </row>
    <row r="2" spans="1:9" ht="12">
      <c r="A2" s="111" t="s">
        <v>0</v>
      </c>
      <c r="B2" s="112"/>
      <c r="C2" s="14" t="s">
        <v>1</v>
      </c>
      <c r="D2" s="15" t="s">
        <v>2</v>
      </c>
      <c r="E2" s="16" t="s">
        <v>3</v>
      </c>
      <c r="F2" s="17" t="s">
        <v>4</v>
      </c>
    </row>
    <row r="3" spans="1:9" ht="13.5" customHeight="1">
      <c r="A3" s="113" t="s">
        <v>5</v>
      </c>
      <c r="B3" s="114"/>
      <c r="C3" s="2"/>
      <c r="D3" s="5"/>
      <c r="E3" s="18"/>
      <c r="F3" s="7"/>
    </row>
    <row r="4" spans="1:9" s="1" customFormat="1" ht="15.75">
      <c r="A4" s="54">
        <v>1</v>
      </c>
      <c r="B4" s="55" t="s">
        <v>6</v>
      </c>
      <c r="C4" s="2"/>
      <c r="D4" s="5"/>
      <c r="E4" s="18"/>
      <c r="F4" s="19"/>
      <c r="G4" s="8"/>
      <c r="H4" s="8"/>
      <c r="I4" s="9"/>
    </row>
    <row r="5" spans="1:9" s="1" customFormat="1" ht="15.75">
      <c r="A5" s="20">
        <v>1.1000000000000001</v>
      </c>
      <c r="B5" s="21" t="s">
        <v>7</v>
      </c>
      <c r="C5" s="2" t="s">
        <v>8</v>
      </c>
      <c r="D5" s="5">
        <v>1</v>
      </c>
      <c r="E5" s="18"/>
      <c r="F5" s="19" t="s">
        <v>9</v>
      </c>
      <c r="G5" s="8"/>
      <c r="H5" s="8"/>
      <c r="I5" s="9"/>
    </row>
    <row r="6" spans="1:9" s="1" customFormat="1" ht="15.75">
      <c r="A6" s="22"/>
      <c r="B6" s="23"/>
      <c r="C6" s="2"/>
      <c r="D6" s="5"/>
      <c r="E6" s="24"/>
      <c r="F6" s="25"/>
      <c r="G6" s="8"/>
      <c r="H6" s="8"/>
      <c r="I6" s="9"/>
    </row>
    <row r="7" spans="1:9" s="1" customFormat="1" ht="15.75">
      <c r="A7" s="20">
        <v>1.2</v>
      </c>
      <c r="B7" s="21" t="s">
        <v>10</v>
      </c>
      <c r="C7" s="2" t="s">
        <v>8</v>
      </c>
      <c r="D7" s="5">
        <v>1</v>
      </c>
      <c r="E7" s="24"/>
      <c r="F7" s="7">
        <f>E7*D7</f>
        <v>0</v>
      </c>
      <c r="G7" s="8"/>
      <c r="H7" s="8"/>
      <c r="I7" s="9"/>
    </row>
    <row r="8" spans="1:9" s="1" customFormat="1" ht="16.5" thickBot="1">
      <c r="A8" s="20"/>
      <c r="B8" s="21"/>
      <c r="C8" s="2"/>
      <c r="D8" s="5"/>
      <c r="E8" s="24"/>
      <c r="F8" s="25"/>
      <c r="G8" s="8"/>
      <c r="H8" s="8"/>
      <c r="I8" s="9"/>
    </row>
    <row r="9" spans="1:9" s="29" customFormat="1" ht="15" thickTop="1" thickBot="1">
      <c r="A9" s="22"/>
      <c r="B9" s="26" t="s">
        <v>11</v>
      </c>
      <c r="C9" s="27"/>
      <c r="D9" s="27"/>
      <c r="E9" s="28"/>
      <c r="F9" s="65">
        <f>F7</f>
        <v>0</v>
      </c>
    </row>
    <row r="10" spans="1:9" s="1" customFormat="1" ht="15.75">
      <c r="A10" s="54">
        <v>2</v>
      </c>
      <c r="B10" s="55" t="s">
        <v>19</v>
      </c>
      <c r="C10" s="2"/>
      <c r="D10" s="5"/>
      <c r="E10" s="24"/>
      <c r="F10" s="25"/>
      <c r="G10" s="8"/>
      <c r="H10" s="8"/>
      <c r="I10" s="9"/>
    </row>
    <row r="11" spans="1:9" s="1" customFormat="1" ht="15.75">
      <c r="A11" s="54"/>
      <c r="B11" s="55"/>
      <c r="C11" s="2"/>
      <c r="D11" s="5"/>
      <c r="E11" s="24"/>
      <c r="F11" s="25"/>
      <c r="G11" s="8"/>
      <c r="H11" s="8"/>
      <c r="I11" s="9"/>
    </row>
    <row r="12" spans="1:9" s="1" customFormat="1" ht="15.75">
      <c r="A12" s="52">
        <v>2.1</v>
      </c>
      <c r="B12" s="55" t="s">
        <v>18</v>
      </c>
      <c r="C12" s="32"/>
      <c r="D12" s="33"/>
      <c r="E12" s="18"/>
      <c r="F12" s="7"/>
      <c r="G12" s="8"/>
      <c r="H12" s="8"/>
      <c r="I12" s="9"/>
    </row>
    <row r="13" spans="1:9" s="1" customFormat="1" ht="15.75">
      <c r="A13" s="30"/>
      <c r="B13" s="31"/>
      <c r="C13" s="32"/>
      <c r="D13" s="33"/>
      <c r="E13" s="18"/>
      <c r="F13" s="7"/>
      <c r="G13" s="8"/>
      <c r="H13" s="8"/>
      <c r="I13" s="9"/>
    </row>
    <row r="14" spans="1:9" s="1" customFormat="1" ht="15.75">
      <c r="A14" s="30" t="s">
        <v>23</v>
      </c>
      <c r="B14" s="31" t="s">
        <v>20</v>
      </c>
      <c r="C14" s="32" t="s">
        <v>12</v>
      </c>
      <c r="D14" s="33">
        <f>113.5+41</f>
        <v>154.5</v>
      </c>
      <c r="E14" s="18"/>
      <c r="F14" s="7">
        <f>E14*D14</f>
        <v>0</v>
      </c>
      <c r="G14" s="8" t="s">
        <v>39</v>
      </c>
      <c r="H14" s="8"/>
      <c r="I14" s="9"/>
    </row>
    <row r="15" spans="1:9" s="1" customFormat="1" ht="15.75">
      <c r="A15" s="30"/>
      <c r="B15" s="31"/>
      <c r="C15" s="32"/>
      <c r="D15" s="33"/>
      <c r="E15" s="18"/>
      <c r="F15" s="7"/>
      <c r="G15" s="8"/>
      <c r="H15" s="8"/>
      <c r="I15" s="9"/>
    </row>
    <row r="16" spans="1:9" s="1" customFormat="1" ht="15.75">
      <c r="A16" s="30" t="s">
        <v>24</v>
      </c>
      <c r="B16" s="31" t="s">
        <v>21</v>
      </c>
      <c r="C16" s="32" t="s">
        <v>12</v>
      </c>
      <c r="D16" s="33">
        <v>113</v>
      </c>
      <c r="E16" s="18"/>
      <c r="F16" s="7">
        <f>E16*D16</f>
        <v>0</v>
      </c>
      <c r="G16" s="8" t="s">
        <v>39</v>
      </c>
      <c r="H16" s="8"/>
      <c r="I16" s="9"/>
    </row>
    <row r="17" spans="1:9" s="1" customFormat="1" ht="15.75">
      <c r="A17" s="30"/>
      <c r="B17" s="31"/>
      <c r="C17" s="32"/>
      <c r="D17" s="33"/>
      <c r="E17" s="18"/>
      <c r="F17" s="7"/>
      <c r="G17" s="8"/>
      <c r="H17" s="8"/>
      <c r="I17" s="9"/>
    </row>
    <row r="18" spans="1:9" s="1" customFormat="1" ht="15.75">
      <c r="A18" s="30" t="s">
        <v>25</v>
      </c>
      <c r="B18" s="31" t="s">
        <v>40</v>
      </c>
      <c r="C18" s="32" t="s">
        <v>12</v>
      </c>
      <c r="D18" s="33">
        <v>30</v>
      </c>
      <c r="E18" s="18"/>
      <c r="F18" s="7">
        <f>E18*D18</f>
        <v>0</v>
      </c>
      <c r="G18" s="8"/>
      <c r="H18" s="8"/>
      <c r="I18" s="9"/>
    </row>
    <row r="19" spans="1:9" s="1" customFormat="1" ht="15.75">
      <c r="A19" s="30"/>
      <c r="B19" s="31"/>
      <c r="C19" s="32"/>
      <c r="D19" s="33"/>
      <c r="E19" s="18"/>
      <c r="F19" s="7"/>
      <c r="G19" s="8"/>
      <c r="H19" s="8"/>
      <c r="I19" s="9"/>
    </row>
    <row r="20" spans="1:9" s="1" customFormat="1" ht="15.75">
      <c r="A20" s="30" t="s">
        <v>37</v>
      </c>
      <c r="B20" s="31" t="s">
        <v>30</v>
      </c>
      <c r="C20" s="32" t="s">
        <v>12</v>
      </c>
      <c r="D20" s="33">
        <f>75*1.3</f>
        <v>97.5</v>
      </c>
      <c r="E20" s="18"/>
      <c r="F20" s="7">
        <f>E20*D20</f>
        <v>0</v>
      </c>
      <c r="G20" s="8"/>
      <c r="H20" s="8"/>
      <c r="I20" s="9"/>
    </row>
    <row r="21" spans="1:9" s="1" customFormat="1" ht="15.75">
      <c r="A21" s="30"/>
      <c r="B21" s="31"/>
      <c r="C21" s="32"/>
      <c r="D21" s="33"/>
      <c r="E21" s="18"/>
      <c r="F21" s="7"/>
      <c r="G21" s="8"/>
      <c r="H21" s="8"/>
      <c r="I21" s="9"/>
    </row>
    <row r="22" spans="1:9" s="1" customFormat="1" ht="15.75">
      <c r="A22" s="123" t="s">
        <v>75</v>
      </c>
      <c r="B22" s="124" t="s">
        <v>76</v>
      </c>
      <c r="C22" s="125" t="s">
        <v>12</v>
      </c>
      <c r="D22" s="126">
        <v>25</v>
      </c>
      <c r="E22" s="122"/>
      <c r="F22" s="119">
        <f>E22*D22</f>
        <v>0</v>
      </c>
      <c r="G22" s="120"/>
      <c r="H22" s="120"/>
      <c r="I22" s="121"/>
    </row>
    <row r="23" spans="1:9" s="1" customFormat="1" ht="16.5" thickBot="1">
      <c r="A23" s="30"/>
      <c r="B23" s="31"/>
      <c r="C23" s="32"/>
      <c r="D23" s="33"/>
      <c r="E23" s="18"/>
      <c r="F23" s="7"/>
      <c r="G23" s="8"/>
      <c r="H23" s="8"/>
      <c r="I23" s="9"/>
    </row>
    <row r="24" spans="1:9" s="29" customFormat="1" ht="15" thickTop="1" thickBot="1">
      <c r="A24" s="22"/>
      <c r="B24" s="26" t="s">
        <v>34</v>
      </c>
      <c r="C24" s="27"/>
      <c r="D24" s="27"/>
      <c r="E24" s="28"/>
      <c r="F24" s="65">
        <f>F20+F18+F16+F14+F22</f>
        <v>0</v>
      </c>
    </row>
    <row r="25" spans="1:9" s="29" customFormat="1" ht="15.75">
      <c r="A25" s="34"/>
      <c r="B25" s="26"/>
      <c r="C25" s="32"/>
      <c r="D25" s="35"/>
      <c r="E25" s="36"/>
      <c r="F25" s="7"/>
    </row>
    <row r="26" spans="1:9" s="1" customFormat="1" ht="15.75">
      <c r="A26" s="52">
        <v>2.2000000000000002</v>
      </c>
      <c r="B26" s="31" t="s">
        <v>22</v>
      </c>
      <c r="C26" s="32"/>
      <c r="D26" s="33"/>
      <c r="E26" s="18"/>
      <c r="F26" s="7"/>
      <c r="G26" s="8"/>
      <c r="H26" s="8"/>
      <c r="I26" s="9"/>
    </row>
    <row r="27" spans="1:9" s="1" customFormat="1" ht="15.75">
      <c r="A27" s="30"/>
      <c r="B27" s="31"/>
      <c r="C27" s="32"/>
      <c r="D27" s="33"/>
      <c r="E27" s="18"/>
      <c r="F27" s="7"/>
      <c r="G27" s="8"/>
      <c r="H27" s="8"/>
      <c r="I27" s="9"/>
    </row>
    <row r="28" spans="1:9" s="1" customFormat="1" ht="15.75">
      <c r="A28" s="30" t="s">
        <v>28</v>
      </c>
      <c r="B28" s="31" t="s">
        <v>26</v>
      </c>
      <c r="C28" s="32" t="s">
        <v>12</v>
      </c>
      <c r="D28" s="33">
        <f>54*4+8.35*2</f>
        <v>232.7</v>
      </c>
      <c r="E28" s="18"/>
      <c r="F28" s="7">
        <f>E28*D28</f>
        <v>0</v>
      </c>
      <c r="G28" s="8"/>
      <c r="H28" s="8"/>
      <c r="I28" s="9"/>
    </row>
    <row r="29" spans="1:9" s="1" customFormat="1" ht="15.75">
      <c r="A29" s="30"/>
      <c r="B29" s="31"/>
      <c r="C29" s="32"/>
      <c r="D29" s="33"/>
      <c r="E29" s="18"/>
      <c r="F29" s="7"/>
      <c r="G29" s="8"/>
      <c r="H29" s="8"/>
      <c r="I29" s="9"/>
    </row>
    <row r="30" spans="1:9" s="1" customFormat="1" ht="15.75">
      <c r="A30" s="30" t="s">
        <v>29</v>
      </c>
      <c r="B30" s="31" t="s">
        <v>27</v>
      </c>
      <c r="C30" s="32" t="s">
        <v>12</v>
      </c>
      <c r="D30" s="33">
        <f>43*4</f>
        <v>172</v>
      </c>
      <c r="E30" s="18"/>
      <c r="F30" s="7">
        <f>E30*D30</f>
        <v>0</v>
      </c>
      <c r="G30" s="8"/>
      <c r="H30" s="8"/>
      <c r="I30" s="9"/>
    </row>
    <row r="31" spans="1:9" s="1" customFormat="1" ht="15.75">
      <c r="A31" s="30"/>
      <c r="B31" s="31"/>
      <c r="C31" s="32"/>
      <c r="D31" s="33"/>
      <c r="E31" s="18"/>
      <c r="F31" s="7"/>
      <c r="G31" s="8"/>
      <c r="H31" s="8"/>
      <c r="I31" s="9"/>
    </row>
    <row r="32" spans="1:9" s="1" customFormat="1" ht="15.75">
      <c r="A32" s="30" t="s">
        <v>44</v>
      </c>
      <c r="B32" s="31" t="s">
        <v>52</v>
      </c>
      <c r="C32" s="32"/>
      <c r="D32" s="33"/>
      <c r="E32" s="18"/>
      <c r="F32" s="7"/>
      <c r="G32" s="8"/>
      <c r="H32" s="8"/>
      <c r="I32" s="9"/>
    </row>
    <row r="33" spans="1:9" s="1" customFormat="1" ht="15.75">
      <c r="A33" s="30"/>
      <c r="B33" s="31"/>
      <c r="C33" s="32"/>
      <c r="D33" s="33"/>
      <c r="E33" s="18"/>
      <c r="F33" s="7"/>
      <c r="G33" s="8"/>
      <c r="H33" s="8"/>
      <c r="I33" s="9"/>
    </row>
    <row r="34" spans="1:9" s="1" customFormat="1" ht="15.75">
      <c r="A34" s="52" t="s">
        <v>54</v>
      </c>
      <c r="B34" s="31" t="s">
        <v>53</v>
      </c>
      <c r="C34" s="32" t="s">
        <v>12</v>
      </c>
      <c r="D34" s="33">
        <f>30*3</f>
        <v>90</v>
      </c>
      <c r="E34" s="18"/>
      <c r="F34" s="7">
        <f>E34*D34</f>
        <v>0</v>
      </c>
      <c r="G34" s="8"/>
      <c r="H34" s="8"/>
      <c r="I34" s="9"/>
    </row>
    <row r="35" spans="1:9" s="1" customFormat="1" ht="15.75">
      <c r="A35" s="52"/>
      <c r="B35" s="31"/>
      <c r="C35" s="32"/>
      <c r="D35" s="33"/>
      <c r="E35" s="18"/>
      <c r="F35" s="7"/>
      <c r="G35" s="8"/>
      <c r="H35" s="8"/>
      <c r="I35" s="9"/>
    </row>
    <row r="36" spans="1:9" s="1" customFormat="1" ht="15.75">
      <c r="A36" s="52" t="s">
        <v>55</v>
      </c>
      <c r="B36" s="31" t="s">
        <v>45</v>
      </c>
      <c r="C36" s="32" t="s">
        <v>12</v>
      </c>
      <c r="D36" s="33">
        <f>30*1.2+2*2*5</f>
        <v>56</v>
      </c>
      <c r="E36" s="18"/>
      <c r="F36" s="7">
        <f>E36*D36</f>
        <v>0</v>
      </c>
      <c r="G36" s="8"/>
      <c r="H36" s="8"/>
      <c r="I36" s="9"/>
    </row>
    <row r="37" spans="1:9" s="1" customFormat="1" ht="16.5" thickBot="1">
      <c r="A37" s="30"/>
      <c r="B37" s="31"/>
      <c r="C37" s="32"/>
      <c r="D37" s="33"/>
      <c r="E37" s="18"/>
      <c r="F37" s="7"/>
      <c r="G37" s="8"/>
      <c r="H37" s="8"/>
      <c r="I37" s="9"/>
    </row>
    <row r="38" spans="1:9" s="29" customFormat="1" ht="15" thickTop="1" thickBot="1">
      <c r="A38" s="34"/>
      <c r="B38" s="26" t="s">
        <v>33</v>
      </c>
      <c r="C38" s="27"/>
      <c r="D38" s="27"/>
      <c r="E38" s="28"/>
      <c r="F38" s="65">
        <f>F36+F34+F30+F28</f>
        <v>0</v>
      </c>
    </row>
    <row r="39" spans="1:9" s="29" customFormat="1" ht="13.5">
      <c r="A39" s="34"/>
      <c r="B39" s="26"/>
      <c r="C39" s="37"/>
      <c r="D39" s="38"/>
      <c r="E39" s="39"/>
      <c r="F39" s="40"/>
    </row>
    <row r="40" spans="1:9" s="1" customFormat="1" ht="15.75">
      <c r="A40" s="52">
        <v>2.2999999999999998</v>
      </c>
      <c r="B40" s="31" t="s">
        <v>31</v>
      </c>
      <c r="C40" s="32" t="s">
        <v>12</v>
      </c>
      <c r="D40" s="33">
        <f>C41+C42+C43+C44</f>
        <v>140.20999999999998</v>
      </c>
      <c r="E40" s="18"/>
      <c r="F40" s="7">
        <f>E40*D40</f>
        <v>0</v>
      </c>
      <c r="G40" s="8"/>
      <c r="H40" s="8"/>
      <c r="I40" s="9"/>
    </row>
    <row r="41" spans="1:9" s="1" customFormat="1" ht="15.75">
      <c r="A41" s="30"/>
      <c r="B41" s="61" t="s">
        <v>15</v>
      </c>
      <c r="C41" s="58">
        <f>5.3*4.1*2</f>
        <v>43.459999999999994</v>
      </c>
      <c r="D41" s="58"/>
      <c r="E41" s="18"/>
      <c r="F41" s="7"/>
      <c r="G41" s="8"/>
      <c r="H41" s="8"/>
      <c r="I41" s="9"/>
    </row>
    <row r="42" spans="1:9" s="1" customFormat="1" ht="15.75">
      <c r="A42" s="30"/>
      <c r="B42" s="62" t="s">
        <v>16</v>
      </c>
      <c r="C42" s="58">
        <f>24*0.3+113*0.2</f>
        <v>29.8</v>
      </c>
      <c r="D42" s="58"/>
      <c r="E42" s="18"/>
      <c r="F42" s="7"/>
      <c r="G42" s="8"/>
      <c r="H42" s="8"/>
      <c r="I42" s="9"/>
    </row>
    <row r="43" spans="1:9" s="1" customFormat="1" ht="15.75">
      <c r="A43" s="30"/>
      <c r="B43" s="61" t="s">
        <v>17</v>
      </c>
      <c r="C43" s="58">
        <f>5</f>
        <v>5</v>
      </c>
      <c r="D43" s="58"/>
      <c r="E43" s="18"/>
      <c r="F43" s="7"/>
      <c r="G43" s="8"/>
      <c r="H43" s="8"/>
      <c r="I43" s="9"/>
    </row>
    <row r="44" spans="1:9" s="1" customFormat="1" ht="16.5" thickBot="1">
      <c r="A44" s="30"/>
      <c r="B44" s="61" t="s">
        <v>46</v>
      </c>
      <c r="C44" s="58">
        <f>2*2+5*7+7.65*3</f>
        <v>61.95</v>
      </c>
      <c r="D44" s="58"/>
      <c r="E44" s="18"/>
      <c r="F44" s="7"/>
      <c r="G44" s="8"/>
      <c r="H44" s="8"/>
      <c r="I44" s="9"/>
    </row>
    <row r="45" spans="1:9" s="29" customFormat="1" ht="15" thickTop="1" thickBot="1">
      <c r="A45" s="42"/>
      <c r="B45" s="26" t="s">
        <v>32</v>
      </c>
      <c r="C45" s="27"/>
      <c r="D45" s="27"/>
      <c r="E45" s="28"/>
      <c r="F45" s="65">
        <f>F40</f>
        <v>0</v>
      </c>
    </row>
    <row r="46" spans="1:9" s="29" customFormat="1" ht="13.5">
      <c r="A46" s="34"/>
      <c r="B46" s="41"/>
      <c r="C46" s="37"/>
      <c r="D46" s="38"/>
      <c r="E46" s="39"/>
      <c r="F46" s="40"/>
    </row>
    <row r="47" spans="1:9" s="1" customFormat="1" ht="15.75">
      <c r="A47" s="52">
        <v>2.4</v>
      </c>
      <c r="B47" s="31" t="s">
        <v>41</v>
      </c>
      <c r="C47" s="32" t="s">
        <v>12</v>
      </c>
      <c r="D47" s="33">
        <v>112</v>
      </c>
      <c r="E47" s="18"/>
      <c r="F47" s="7">
        <f>E47*D47</f>
        <v>0</v>
      </c>
      <c r="G47" s="8"/>
      <c r="H47" s="8"/>
      <c r="I47" s="9"/>
    </row>
    <row r="48" spans="1:9" s="1" customFormat="1" ht="15.75">
      <c r="A48" s="52"/>
      <c r="B48" s="31"/>
      <c r="C48" s="32"/>
      <c r="D48" s="33"/>
      <c r="E48" s="24"/>
      <c r="F48" s="56"/>
      <c r="G48" s="8"/>
      <c r="H48" s="8"/>
      <c r="I48" s="9"/>
    </row>
    <row r="49" spans="1:9" s="1" customFormat="1" ht="15.75">
      <c r="A49" s="52">
        <v>2.5</v>
      </c>
      <c r="B49" s="60" t="s">
        <v>50</v>
      </c>
      <c r="C49" s="59" t="s">
        <v>12</v>
      </c>
      <c r="D49" s="33">
        <f>C50+C51+C52</f>
        <v>95</v>
      </c>
      <c r="E49" s="24"/>
      <c r="F49" s="7">
        <f>E49*D49</f>
        <v>0</v>
      </c>
      <c r="G49" s="8"/>
      <c r="H49" s="8"/>
      <c r="I49" s="9"/>
    </row>
    <row r="50" spans="1:9" s="1" customFormat="1" ht="15.75">
      <c r="A50" s="52"/>
      <c r="B50" s="61" t="s">
        <v>47</v>
      </c>
      <c r="C50" s="58">
        <f>2.5*8</f>
        <v>20</v>
      </c>
      <c r="D50" s="58"/>
      <c r="E50" s="24"/>
      <c r="F50" s="56"/>
      <c r="G50" s="8"/>
      <c r="H50" s="8"/>
      <c r="I50" s="9"/>
    </row>
    <row r="51" spans="1:9" s="1" customFormat="1" ht="15.75">
      <c r="A51" s="52"/>
      <c r="B51" s="62" t="s">
        <v>48</v>
      </c>
      <c r="C51" s="58">
        <f>100*0.5</f>
        <v>50</v>
      </c>
      <c r="D51" s="58"/>
      <c r="E51" s="24"/>
      <c r="F51" s="56"/>
      <c r="G51" s="8"/>
      <c r="H51" s="8"/>
      <c r="I51" s="9"/>
    </row>
    <row r="52" spans="1:9" s="1" customFormat="1" ht="16.5" thickBot="1">
      <c r="A52" s="52"/>
      <c r="B52" s="61" t="s">
        <v>49</v>
      </c>
      <c r="C52" s="58">
        <f>25</f>
        <v>25</v>
      </c>
      <c r="D52" s="58"/>
      <c r="E52" s="24"/>
      <c r="F52" s="56"/>
      <c r="G52" s="8"/>
      <c r="H52" s="8"/>
      <c r="I52" s="9"/>
    </row>
    <row r="53" spans="1:9" s="29" customFormat="1" ht="15" thickTop="1" thickBot="1">
      <c r="A53" s="42"/>
      <c r="B53" s="26" t="s">
        <v>74</v>
      </c>
      <c r="C53" s="27"/>
      <c r="D53" s="27"/>
      <c r="E53" s="28"/>
      <c r="F53" s="65">
        <f>F49+F47+F45+F38+F24</f>
        <v>0</v>
      </c>
    </row>
    <row r="54" spans="1:9" s="29" customFormat="1" ht="13.5">
      <c r="A54" s="42"/>
      <c r="B54" s="26"/>
      <c r="C54" s="37"/>
      <c r="D54" s="38"/>
      <c r="E54" s="39"/>
      <c r="F54" s="63"/>
    </row>
    <row r="55" spans="1:9" s="29" customFormat="1" ht="13.5">
      <c r="A55" s="42"/>
      <c r="B55" s="26"/>
      <c r="C55" s="37"/>
      <c r="D55" s="38"/>
      <c r="E55" s="39"/>
      <c r="F55" s="63"/>
    </row>
    <row r="56" spans="1:9" s="1" customFormat="1" ht="15.75">
      <c r="A56" s="30">
        <v>3</v>
      </c>
      <c r="B56" s="31" t="s">
        <v>35</v>
      </c>
      <c r="C56" s="32" t="s">
        <v>12</v>
      </c>
      <c r="D56" s="33">
        <f>C57+C58</f>
        <v>408.1</v>
      </c>
      <c r="E56" s="36"/>
      <c r="F56" s="7">
        <f>E56*D56</f>
        <v>0</v>
      </c>
      <c r="G56" s="8"/>
      <c r="H56" s="8"/>
      <c r="I56" s="9"/>
    </row>
    <row r="57" spans="1:9" s="1" customFormat="1" ht="15.75">
      <c r="A57" s="30"/>
      <c r="B57" s="57" t="s">
        <v>42</v>
      </c>
      <c r="C57" s="58">
        <f>87+36+59+42</f>
        <v>224</v>
      </c>
      <c r="D57" s="33"/>
      <c r="E57" s="36"/>
      <c r="F57" s="43"/>
      <c r="G57" s="8"/>
      <c r="H57" s="8"/>
      <c r="I57" s="9"/>
    </row>
    <row r="58" spans="1:9" s="1" customFormat="1" ht="16.5" thickBot="1">
      <c r="A58" s="30"/>
      <c r="B58" s="57" t="s">
        <v>43</v>
      </c>
      <c r="C58" s="58">
        <f>(43*4.7)-18</f>
        <v>184.1</v>
      </c>
      <c r="D58" s="33"/>
      <c r="E58" s="36"/>
      <c r="F58" s="43"/>
      <c r="G58" s="8"/>
      <c r="H58" s="8"/>
      <c r="I58" s="9"/>
    </row>
    <row r="59" spans="1:9" s="29" customFormat="1" ht="15" thickTop="1" thickBot="1">
      <c r="A59" s="42"/>
      <c r="B59" s="26" t="s">
        <v>13</v>
      </c>
      <c r="C59" s="27"/>
      <c r="D59" s="27"/>
      <c r="E59" s="28"/>
      <c r="F59" s="65">
        <f>F56+F49+F47</f>
        <v>0</v>
      </c>
    </row>
    <row r="60" spans="1:9" s="29" customFormat="1" ht="12.75">
      <c r="A60" s="42"/>
      <c r="B60" s="26"/>
      <c r="C60" s="44"/>
      <c r="D60" s="45"/>
      <c r="E60" s="39"/>
      <c r="F60" s="43"/>
    </row>
    <row r="61" spans="1:9" s="29" customFormat="1" ht="12.75">
      <c r="A61" s="42"/>
      <c r="B61" s="26"/>
      <c r="C61" s="44"/>
      <c r="D61" s="45"/>
      <c r="E61" s="39"/>
      <c r="F61" s="43"/>
    </row>
    <row r="62" spans="1:9" s="29" customFormat="1" ht="12.75">
      <c r="A62" s="42">
        <v>4</v>
      </c>
      <c r="B62" s="46" t="s">
        <v>36</v>
      </c>
      <c r="C62" s="32"/>
      <c r="D62" s="45"/>
      <c r="E62" s="39"/>
      <c r="F62" s="40"/>
    </row>
    <row r="63" spans="1:9" s="29" customFormat="1" ht="13.5" thickBot="1">
      <c r="A63" s="42"/>
      <c r="C63" s="32" t="s">
        <v>38</v>
      </c>
      <c r="D63" s="45">
        <v>1</v>
      </c>
      <c r="E63" s="39"/>
      <c r="F63" s="7">
        <f>E63*D63</f>
        <v>0</v>
      </c>
    </row>
    <row r="64" spans="1:9" s="29" customFormat="1" ht="15" thickTop="1" thickBot="1">
      <c r="A64" s="42"/>
      <c r="B64" s="26" t="s">
        <v>14</v>
      </c>
      <c r="C64" s="27"/>
      <c r="D64" s="27"/>
      <c r="E64" s="28"/>
      <c r="F64" s="65">
        <f>F63</f>
        <v>0</v>
      </c>
    </row>
    <row r="65" spans="1:6">
      <c r="B65" s="50"/>
      <c r="D65" s="51"/>
      <c r="F65" s="48"/>
    </row>
    <row r="66" spans="1:6">
      <c r="B66" s="50"/>
      <c r="D66" s="12"/>
      <c r="F66" s="48"/>
    </row>
    <row r="67" spans="1:6" ht="13.5" thickBot="1">
      <c r="A67" s="47">
        <v>5</v>
      </c>
      <c r="B67" s="67" t="s">
        <v>56</v>
      </c>
      <c r="C67" s="10" t="s">
        <v>57</v>
      </c>
      <c r="D67" s="5">
        <v>1</v>
      </c>
      <c r="F67" s="7">
        <f>E67*D67</f>
        <v>0</v>
      </c>
    </row>
    <row r="68" spans="1:6" ht="15" thickTop="1" thickBot="1">
      <c r="A68" s="47"/>
      <c r="B68" s="64" t="s">
        <v>58</v>
      </c>
      <c r="C68" s="66"/>
      <c r="D68" s="27"/>
      <c r="E68" s="28"/>
      <c r="F68" s="65">
        <f>F67</f>
        <v>0</v>
      </c>
    </row>
    <row r="69" spans="1:6">
      <c r="B69" s="50"/>
      <c r="D69" s="51"/>
      <c r="F69" s="48"/>
    </row>
    <row r="70" spans="1:6">
      <c r="B70" s="50"/>
      <c r="D70" s="51"/>
      <c r="F70" s="48"/>
    </row>
    <row r="71" spans="1:6">
      <c r="B71" s="50"/>
      <c r="D71" s="51"/>
      <c r="F71" s="48"/>
    </row>
    <row r="72" spans="1:6">
      <c r="B72" s="50"/>
      <c r="D72" s="51"/>
      <c r="F72" s="48"/>
    </row>
    <row r="73" spans="1:6">
      <c r="B73" s="50"/>
      <c r="D73" s="51"/>
      <c r="F73" s="48"/>
    </row>
    <row r="74" spans="1:6">
      <c r="B74" s="50"/>
      <c r="D74" s="51"/>
      <c r="F74" s="48"/>
    </row>
    <row r="75" spans="1:6">
      <c r="B75" s="50"/>
      <c r="D75" s="51"/>
      <c r="F75" s="48"/>
    </row>
    <row r="76" spans="1:6">
      <c r="B76" s="50"/>
      <c r="D76" s="51"/>
      <c r="F76" s="48"/>
    </row>
    <row r="77" spans="1:6">
      <c r="B77" s="50"/>
      <c r="D77" s="51"/>
      <c r="F77" s="48"/>
    </row>
    <row r="78" spans="1:6">
      <c r="B78" s="50"/>
      <c r="D78" s="51"/>
      <c r="F78" s="48"/>
    </row>
    <row r="79" spans="1:6">
      <c r="B79" s="50"/>
      <c r="D79" s="51"/>
      <c r="F79" s="48"/>
    </row>
    <row r="80" spans="1:6">
      <c r="B80" s="50"/>
      <c r="D80" s="51"/>
      <c r="F80" s="48"/>
    </row>
    <row r="81" spans="1:6">
      <c r="B81" s="50"/>
      <c r="D81" s="51"/>
      <c r="F81" s="48"/>
    </row>
    <row r="82" spans="1:6">
      <c r="B82" s="50"/>
      <c r="D82" s="51"/>
      <c r="F82" s="48"/>
    </row>
    <row r="83" spans="1:6">
      <c r="A83" s="47"/>
      <c r="B83" s="53"/>
      <c r="D83" s="51"/>
      <c r="F83" s="48"/>
    </row>
    <row r="84" spans="1:6">
      <c r="A84" s="47"/>
      <c r="B84" s="53"/>
      <c r="D84" s="51"/>
      <c r="F84" s="48"/>
    </row>
    <row r="85" spans="1:6">
      <c r="A85" s="47"/>
      <c r="B85" s="53"/>
      <c r="D85" s="51"/>
      <c r="F85" s="48"/>
    </row>
    <row r="86" spans="1:6">
      <c r="A86" s="47"/>
      <c r="B86" s="53"/>
      <c r="D86" s="51"/>
      <c r="F86" s="48"/>
    </row>
    <row r="87" spans="1:6">
      <c r="A87" s="47"/>
      <c r="B87" s="53"/>
      <c r="D87" s="51"/>
      <c r="F87" s="48"/>
    </row>
    <row r="88" spans="1:6">
      <c r="A88" s="47"/>
      <c r="B88" s="53"/>
      <c r="D88" s="51"/>
      <c r="F88" s="48"/>
    </row>
    <row r="89" spans="1:6">
      <c r="A89" s="47"/>
      <c r="B89" s="53"/>
      <c r="D89" s="51"/>
      <c r="F89" s="48"/>
    </row>
    <row r="90" spans="1:6">
      <c r="A90" s="47"/>
      <c r="B90" s="53"/>
      <c r="D90" s="51"/>
      <c r="F90" s="48"/>
    </row>
    <row r="91" spans="1:6">
      <c r="A91" s="47"/>
      <c r="B91" s="53"/>
      <c r="D91" s="51"/>
      <c r="F91" s="48"/>
    </row>
    <row r="92" spans="1:6">
      <c r="A92" s="47"/>
      <c r="B92" s="53"/>
      <c r="D92" s="51"/>
      <c r="F92" s="48"/>
    </row>
    <row r="93" spans="1:6">
      <c r="A93" s="47"/>
      <c r="B93" s="53"/>
      <c r="D93" s="51"/>
      <c r="F93" s="48"/>
    </row>
    <row r="94" spans="1:6">
      <c r="A94" s="47"/>
      <c r="B94" s="53"/>
      <c r="D94" s="51"/>
      <c r="F94" s="48"/>
    </row>
    <row r="95" spans="1:6">
      <c r="A95" s="47"/>
      <c r="B95" s="53"/>
      <c r="D95" s="51"/>
      <c r="F95" s="48"/>
    </row>
    <row r="96" spans="1:6">
      <c r="A96" s="47"/>
      <c r="B96" s="53"/>
      <c r="D96" s="51"/>
      <c r="F96" s="48"/>
    </row>
    <row r="97" spans="1:6">
      <c r="A97" s="47"/>
      <c r="B97" s="53"/>
      <c r="D97" s="51"/>
      <c r="F97" s="48"/>
    </row>
    <row r="98" spans="1:6">
      <c r="A98" s="47"/>
      <c r="B98" s="53"/>
      <c r="D98" s="51"/>
      <c r="F98" s="48"/>
    </row>
    <row r="99" spans="1:6">
      <c r="A99" s="47"/>
      <c r="B99" s="53"/>
      <c r="D99" s="51"/>
      <c r="F99" s="48"/>
    </row>
    <row r="100" spans="1:6">
      <c r="A100" s="47"/>
      <c r="B100" s="53"/>
      <c r="D100" s="51"/>
      <c r="F100" s="48"/>
    </row>
    <row r="101" spans="1:6">
      <c r="A101" s="47"/>
      <c r="B101" s="53"/>
      <c r="D101" s="51"/>
      <c r="F101" s="48"/>
    </row>
    <row r="102" spans="1:6">
      <c r="A102" s="47"/>
      <c r="B102" s="53"/>
      <c r="D102" s="51"/>
      <c r="F102" s="48"/>
    </row>
    <row r="103" spans="1:6">
      <c r="A103" s="47"/>
      <c r="B103" s="53"/>
      <c r="D103" s="51"/>
      <c r="F103" s="48"/>
    </row>
    <row r="104" spans="1:6">
      <c r="A104" s="47"/>
      <c r="B104" s="53"/>
      <c r="D104" s="51"/>
      <c r="F104" s="48"/>
    </row>
    <row r="105" spans="1:6">
      <c r="A105" s="47"/>
      <c r="B105" s="53"/>
      <c r="D105" s="51"/>
      <c r="F105" s="48"/>
    </row>
    <row r="106" spans="1:6">
      <c r="A106" s="47"/>
      <c r="B106" s="53"/>
      <c r="D106" s="51"/>
      <c r="F106" s="48"/>
    </row>
    <row r="107" spans="1:6">
      <c r="A107" s="47"/>
      <c r="B107" s="53"/>
      <c r="D107" s="51"/>
      <c r="F107" s="48"/>
    </row>
    <row r="108" spans="1:6">
      <c r="A108" s="47"/>
      <c r="B108" s="53"/>
      <c r="D108" s="51"/>
      <c r="F108" s="48"/>
    </row>
    <row r="109" spans="1:6">
      <c r="A109" s="47"/>
      <c r="B109" s="53"/>
      <c r="D109" s="51"/>
      <c r="F109" s="48"/>
    </row>
    <row r="110" spans="1:6">
      <c r="A110" s="47"/>
      <c r="B110" s="53"/>
      <c r="D110" s="51"/>
      <c r="F110" s="48"/>
    </row>
  </sheetData>
  <mergeCells count="3">
    <mergeCell ref="A1:F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97" orientation="portrait" verticalDpi="0" r:id="rId1"/>
  <headerFooter>
    <oddHeader>&amp;L&amp;8MISE EN ACCESSIBILITE ET  RENOVATION DES SALLES D'AUDIENCE ET DU HALL D'ENTREE  
AU TRIBUNAL JUDICIAIRE DE MULHOUSE  SITE ATHENA
44 AVENUE ROBERT SCHUMAN  68100 MULHOUSE&amp;R&amp;8PRO &amp; DCE Ind ice 0
LOT 05 PEINTURE INTERIEURE</oddHeader>
    <oddFooter xml:space="preserve">&amp;R
</oddFooter>
  </headerFooter>
  <rowBreaks count="1" manualBreakCount="1">
    <brk id="46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48AEF-ECA2-4031-9946-49F4E52F3F44}">
  <dimension ref="A3:G45"/>
  <sheetViews>
    <sheetView tabSelected="1" view="pageLayout" zoomScaleNormal="100" workbookViewId="0">
      <selection activeCell="C8" sqref="C8"/>
    </sheetView>
  </sheetViews>
  <sheetFormatPr baseColWidth="10" defaultRowHeight="15"/>
  <cols>
    <col min="1" max="1" width="0.7109375" customWidth="1"/>
    <col min="2" max="2" width="8.140625" customWidth="1"/>
    <col min="3" max="3" width="52" customWidth="1"/>
    <col min="4" max="4" width="5.42578125" customWidth="1"/>
    <col min="5" max="5" width="14" customWidth="1"/>
    <col min="6" max="6" width="10.7109375" customWidth="1"/>
  </cols>
  <sheetData>
    <row r="3" spans="1:6" ht="21">
      <c r="A3" s="115" t="s">
        <v>73</v>
      </c>
      <c r="B3" s="116"/>
      <c r="C3" s="116"/>
      <c r="D3" s="116"/>
      <c r="E3" s="116"/>
      <c r="F3" s="116"/>
    </row>
    <row r="4" spans="1:6" ht="15.75">
      <c r="A4" s="68"/>
      <c r="B4" s="68"/>
      <c r="C4" s="68"/>
      <c r="D4" s="68"/>
      <c r="E4" s="68"/>
      <c r="F4" s="29"/>
    </row>
    <row r="5" spans="1:6">
      <c r="A5" s="117" t="s">
        <v>59</v>
      </c>
      <c r="B5" s="117"/>
      <c r="C5" s="117"/>
      <c r="D5" s="117"/>
      <c r="E5" s="117"/>
      <c r="F5" s="117"/>
    </row>
    <row r="6" spans="1:6">
      <c r="A6" s="103"/>
      <c r="B6" s="118"/>
      <c r="C6" s="118"/>
      <c r="D6" s="118"/>
      <c r="E6" s="118"/>
      <c r="F6" s="118"/>
    </row>
    <row r="7" spans="1:6">
      <c r="A7" s="117" t="s">
        <v>60</v>
      </c>
      <c r="B7" s="117"/>
      <c r="C7" s="117"/>
      <c r="D7" s="117"/>
      <c r="E7" s="117"/>
      <c r="F7" s="117"/>
    </row>
    <row r="8" spans="1:6">
      <c r="A8" s="69"/>
      <c r="B8" s="70"/>
      <c r="C8" s="71"/>
      <c r="D8" s="70"/>
      <c r="E8" s="70"/>
    </row>
    <row r="9" spans="1:6" ht="16.5">
      <c r="B9" s="72">
        <v>1</v>
      </c>
      <c r="C9" s="73" t="str">
        <f>'DPGF '!B4</f>
        <v xml:space="preserve">TRAVAUX PREPARATOIRES </v>
      </c>
      <c r="D9" s="74"/>
      <c r="E9" s="75">
        <f>'DPGF '!F9</f>
        <v>0</v>
      </c>
      <c r="F9" s="76" t="s">
        <v>61</v>
      </c>
    </row>
    <row r="10" spans="1:6" ht="16.5">
      <c r="A10" s="69"/>
      <c r="B10" s="77"/>
      <c r="C10" s="78"/>
      <c r="D10" s="74"/>
      <c r="E10" s="79"/>
      <c r="F10" s="80"/>
    </row>
    <row r="11" spans="1:6" ht="16.5">
      <c r="A11" s="69"/>
      <c r="B11" s="77">
        <v>2</v>
      </c>
      <c r="C11" s="81" t="str">
        <f>'DPGF '!B10</f>
        <v xml:space="preserve">TRAVAUX  DE PEINTURE </v>
      </c>
      <c r="D11" s="74"/>
      <c r="E11" s="75">
        <f>'DPGF '!F53</f>
        <v>0</v>
      </c>
      <c r="F11" s="76" t="s">
        <v>61</v>
      </c>
    </row>
    <row r="12" spans="1:6" ht="16.5">
      <c r="A12" s="69"/>
      <c r="B12" s="77"/>
      <c r="C12" s="81"/>
      <c r="D12" s="74"/>
      <c r="E12" s="75"/>
      <c r="F12" s="80"/>
    </row>
    <row r="13" spans="1:6" ht="16.5">
      <c r="A13" s="69"/>
      <c r="B13" s="77">
        <v>3</v>
      </c>
      <c r="C13" s="81" t="str">
        <f>'DPGF '!B56</f>
        <v xml:space="preserve">REVETEMENT MURAL ACOUSTIQUE </v>
      </c>
      <c r="D13" s="74"/>
      <c r="E13" s="75">
        <f>'DPGF '!F59</f>
        <v>0</v>
      </c>
      <c r="F13" s="76" t="s">
        <v>61</v>
      </c>
    </row>
    <row r="14" spans="1:6" ht="16.5">
      <c r="A14" s="69"/>
      <c r="B14" s="77"/>
      <c r="C14" s="81"/>
      <c r="D14" s="74"/>
      <c r="E14" s="75"/>
      <c r="F14" s="76"/>
    </row>
    <row r="15" spans="1:6" ht="16.5">
      <c r="A15" s="69"/>
      <c r="B15" s="77">
        <v>4</v>
      </c>
      <c r="C15" s="81" t="str">
        <f>'DPGF '!B62</f>
        <v xml:space="preserve">NETTOYAGE DE FINITION </v>
      </c>
      <c r="D15" s="74"/>
      <c r="E15" s="75">
        <f>'DPGF '!F59</f>
        <v>0</v>
      </c>
      <c r="F15" s="76" t="s">
        <v>61</v>
      </c>
    </row>
    <row r="16" spans="1:6" ht="16.5">
      <c r="A16" s="69"/>
      <c r="B16" s="77"/>
      <c r="C16" s="81"/>
      <c r="D16" s="74"/>
      <c r="E16" s="75"/>
      <c r="F16" s="76"/>
    </row>
    <row r="17" spans="1:7" ht="16.5">
      <c r="A17" s="69"/>
      <c r="B17" s="77">
        <v>5</v>
      </c>
      <c r="C17" s="81" t="str">
        <f>'DPGF '!B67</f>
        <v xml:space="preserve">FOFAITISATION DE L’OFFRE </v>
      </c>
      <c r="D17" s="74"/>
      <c r="E17" s="75">
        <f>'DPGF '!F68</f>
        <v>0</v>
      </c>
      <c r="F17" s="76" t="s">
        <v>61</v>
      </c>
    </row>
    <row r="18" spans="1:7" ht="16.5">
      <c r="A18" s="69"/>
      <c r="B18" s="77"/>
      <c r="C18" s="81"/>
      <c r="D18" s="74"/>
      <c r="E18" s="75"/>
      <c r="F18" s="76"/>
    </row>
    <row r="19" spans="1:7" ht="16.5">
      <c r="A19" s="69"/>
      <c r="B19" s="82"/>
      <c r="C19" s="109"/>
      <c r="D19" s="83"/>
      <c r="E19" s="75"/>
      <c r="F19" s="76"/>
      <c r="G19" s="80"/>
    </row>
    <row r="20" spans="1:7" ht="16.5">
      <c r="A20" s="104"/>
      <c r="B20" s="105"/>
      <c r="C20" s="106"/>
      <c r="D20" s="107" t="s">
        <v>62</v>
      </c>
      <c r="E20" s="75">
        <f>E17+E15+E13+E11+E9</f>
        <v>0</v>
      </c>
      <c r="F20" s="108" t="s">
        <v>61</v>
      </c>
    </row>
    <row r="21" spans="1:7" ht="16.5">
      <c r="A21" s="69"/>
      <c r="B21" s="84"/>
      <c r="C21" s="85"/>
      <c r="D21" s="86"/>
      <c r="E21" s="75"/>
      <c r="F21" s="76"/>
    </row>
    <row r="22" spans="1:7" ht="16.5">
      <c r="A22" s="69"/>
      <c r="B22" s="84"/>
      <c r="C22" s="85"/>
      <c r="D22" s="86" t="s">
        <v>63</v>
      </c>
      <c r="E22" s="75">
        <f>E20*0.2</f>
        <v>0</v>
      </c>
      <c r="F22" s="76" t="s">
        <v>61</v>
      </c>
    </row>
    <row r="23" spans="1:7" ht="16.5">
      <c r="A23" s="69"/>
      <c r="B23" s="84"/>
      <c r="C23" s="85"/>
      <c r="D23" s="86"/>
      <c r="E23" s="75"/>
      <c r="F23" s="76"/>
    </row>
    <row r="24" spans="1:7" ht="16.5">
      <c r="A24" s="104"/>
      <c r="B24" s="105"/>
      <c r="C24" s="106"/>
      <c r="D24" s="107" t="s">
        <v>64</v>
      </c>
      <c r="E24" s="75">
        <f>E22+E20</f>
        <v>0</v>
      </c>
      <c r="F24" s="108" t="s">
        <v>61</v>
      </c>
    </row>
    <row r="25" spans="1:7" ht="16.5">
      <c r="A25" s="69"/>
      <c r="B25" s="84"/>
      <c r="C25" s="85"/>
      <c r="D25" s="86"/>
      <c r="E25" s="75"/>
      <c r="F25" s="87"/>
    </row>
    <row r="26" spans="1:7">
      <c r="A26" s="69"/>
      <c r="B26" s="84"/>
      <c r="C26" s="84"/>
      <c r="E26" s="88"/>
    </row>
    <row r="27" spans="1:7">
      <c r="A27" s="89" t="s">
        <v>65</v>
      </c>
      <c r="B27" s="90"/>
      <c r="C27" s="90"/>
      <c r="E27" s="84"/>
      <c r="F27" s="84"/>
    </row>
    <row r="28" spans="1:7">
      <c r="A28" s="90" t="s">
        <v>66</v>
      </c>
      <c r="B28" s="90"/>
      <c r="C28" s="90"/>
      <c r="E28" s="84"/>
      <c r="F28" s="84"/>
    </row>
    <row r="29" spans="1:7">
      <c r="A29" s="90"/>
      <c r="B29" s="90"/>
      <c r="C29" s="90"/>
      <c r="E29" s="84"/>
      <c r="F29" s="84"/>
    </row>
    <row r="30" spans="1:7">
      <c r="A30" s="90" t="s">
        <v>67</v>
      </c>
      <c r="B30" s="90"/>
      <c r="C30" s="90"/>
      <c r="E30" s="84"/>
      <c r="F30" s="84"/>
    </row>
    <row r="31" spans="1:7">
      <c r="A31" s="91"/>
      <c r="B31" s="91"/>
      <c r="C31" s="92"/>
      <c r="D31" s="69"/>
      <c r="F31" s="69"/>
    </row>
    <row r="32" spans="1:7">
      <c r="A32" s="91" t="s">
        <v>68</v>
      </c>
      <c r="B32" s="91"/>
      <c r="C32" s="92"/>
      <c r="D32" s="84"/>
      <c r="F32" s="69"/>
    </row>
    <row r="33" spans="1:6">
      <c r="A33" s="91"/>
      <c r="B33" s="91"/>
      <c r="C33" s="92"/>
      <c r="D33" s="69"/>
      <c r="F33" s="69"/>
    </row>
    <row r="34" spans="1:6">
      <c r="A34" s="91"/>
      <c r="B34" s="90"/>
      <c r="C34" s="92"/>
      <c r="D34" s="93"/>
      <c r="F34" s="69"/>
    </row>
    <row r="35" spans="1:6" ht="15.75">
      <c r="A35" s="91"/>
      <c r="B35" s="94"/>
      <c r="C35" s="95"/>
      <c r="D35" s="96"/>
      <c r="E35" s="97"/>
      <c r="F35" s="98"/>
    </row>
    <row r="36" spans="1:6" ht="15.75">
      <c r="A36" s="91"/>
      <c r="B36" s="94"/>
      <c r="C36" s="95"/>
      <c r="D36" s="96"/>
      <c r="E36" s="97"/>
      <c r="F36" s="98"/>
    </row>
    <row r="37" spans="1:6" ht="15.75">
      <c r="A37" s="91"/>
      <c r="B37" s="94"/>
      <c r="C37" s="95"/>
      <c r="D37" s="96"/>
      <c r="E37" s="97"/>
      <c r="F37" s="98"/>
    </row>
    <row r="38" spans="1:6" ht="15.75">
      <c r="A38" s="91"/>
      <c r="B38" s="94"/>
      <c r="C38" s="99" t="s">
        <v>69</v>
      </c>
      <c r="D38" s="96"/>
      <c r="E38" s="97"/>
      <c r="F38" s="98"/>
    </row>
    <row r="39" spans="1:6" ht="15.75">
      <c r="A39" s="91"/>
      <c r="B39" s="94"/>
      <c r="C39" s="99" t="s">
        <v>70</v>
      </c>
      <c r="D39" s="96"/>
      <c r="E39" s="98"/>
      <c r="F39" s="100"/>
    </row>
    <row r="40" spans="1:6" ht="15.75">
      <c r="A40" s="91"/>
      <c r="B40" s="94"/>
      <c r="C40" s="99" t="s">
        <v>71</v>
      </c>
      <c r="D40" s="96"/>
      <c r="E40" s="98"/>
      <c r="F40" s="100"/>
    </row>
    <row r="41" spans="1:6" ht="15.75">
      <c r="A41" s="91"/>
      <c r="B41" s="94"/>
      <c r="C41" s="99" t="s">
        <v>72</v>
      </c>
      <c r="D41" s="96"/>
      <c r="E41" s="98"/>
      <c r="F41" s="100"/>
    </row>
    <row r="42" spans="1:6" ht="15.75">
      <c r="A42" s="69"/>
      <c r="C42" s="101"/>
      <c r="D42" s="96"/>
      <c r="E42" s="98"/>
      <c r="F42" s="100"/>
    </row>
    <row r="43" spans="1:6">
      <c r="A43" s="69"/>
      <c r="D43" s="102"/>
      <c r="E43" s="69"/>
    </row>
    <row r="44" spans="1:6">
      <c r="A44" s="69"/>
      <c r="D44" s="102"/>
      <c r="E44" s="69"/>
    </row>
    <row r="45" spans="1:6">
      <c r="A45" s="69"/>
      <c r="D45" s="102"/>
      <c r="E45" s="69"/>
    </row>
  </sheetData>
  <mergeCells count="4">
    <mergeCell ref="A3:F3"/>
    <mergeCell ref="A5:F5"/>
    <mergeCell ref="B6:F6"/>
    <mergeCell ref="A7:F7"/>
  </mergeCells>
  <pageMargins left="0.7" right="0.7" top="0.75" bottom="0.75" header="0.3" footer="0.3"/>
  <pageSetup paperSize="9" scale="96" orientation="portrait" verticalDpi="0" r:id="rId1"/>
  <headerFooter>
    <oddFooter>&amp;R3/3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RECAP</vt:lpstr>
      <vt:lpstr>'DPGF '!Impression_des_titres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2025-06-19T22:04:09Z</cp:lastPrinted>
  <dcterms:created xsi:type="dcterms:W3CDTF">2014-11-26T13:39:32Z</dcterms:created>
  <dcterms:modified xsi:type="dcterms:W3CDTF">2025-06-23T16:18:35Z</dcterms:modified>
</cp:coreProperties>
</file>